
<file path=[Content_Types].xml><?xml version="1.0" encoding="utf-8"?>
<Types xmlns="http://schemas.openxmlformats.org/package/2006/content-types">
  <Default Extension="rels" ContentType="application/vnd.openxmlformats-package.relationships+xml"/>
  <Default Extension="tiff" ContentType="image/tif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ecizgi@us.ibm.com/Desktop/"/>
    </mc:Choice>
  </mc:AlternateContent>
  <xr:revisionPtr revIDLastSave="0" documentId="13_ncr:1_{08073A0A-32E8-A04C-B4F6-3EDBD7CB0EA2}" xr6:coauthVersionLast="45" xr6:coauthVersionMax="45" xr10:uidLastSave="{00000000-0000-0000-0000-000000000000}"/>
  <bookViews>
    <workbookView xWindow="940" yWindow="1400" windowWidth="23260" windowHeight="12580" xr2:uid="{5DEB9B56-53C0-6348-A41B-F3EC732094D7}"/>
  </bookViews>
  <sheets>
    <sheet name="Weightage Determination" sheetId="1" r:id="rId1"/>
    <sheet name="Sheet2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6" i="1" l="1"/>
  <c r="H7" i="1"/>
  <c r="H8" i="1"/>
  <c r="H9" i="1"/>
  <c r="H5" i="1"/>
  <c r="H10" i="1" l="1"/>
  <c r="I10" i="1" s="1"/>
  <c r="B10" i="1"/>
  <c r="I5" i="1" l="1"/>
  <c r="I9" i="1"/>
  <c r="I6" i="1"/>
  <c r="I8" i="1"/>
  <c r="I7" i="1"/>
  <c r="E10" i="1"/>
  <c r="F8" i="1" s="1"/>
  <c r="C7" i="1"/>
  <c r="C6" i="1" l="1"/>
  <c r="F6" i="1"/>
  <c r="F5" i="1"/>
  <c r="F7" i="1"/>
  <c r="C8" i="1"/>
  <c r="F9" i="1"/>
  <c r="C9" i="1"/>
  <c r="C5" i="1"/>
  <c r="C10" i="1" l="1"/>
  <c r="F10" i="1"/>
</calcChain>
</file>

<file path=xl/sharedStrings.xml><?xml version="1.0" encoding="utf-8"?>
<sst xmlns="http://schemas.openxmlformats.org/spreadsheetml/2006/main" count="55" uniqueCount="47">
  <si>
    <t>Factor1</t>
  </si>
  <si>
    <t>Factor 2</t>
  </si>
  <si>
    <t>SUM</t>
  </si>
  <si>
    <t>TEACHING</t>
  </si>
  <si>
    <t>RESEARCH</t>
  </si>
  <si>
    <t>CITIATIONS</t>
  </si>
  <si>
    <t>INTERNATIONAL INCOME</t>
  </si>
  <si>
    <t>INTERNATIONAL PRESENCE</t>
  </si>
  <si>
    <t>TE</t>
  </si>
  <si>
    <t>TW</t>
  </si>
  <si>
    <t>RE</t>
  </si>
  <si>
    <t>RW</t>
  </si>
  <si>
    <t>CI</t>
  </si>
  <si>
    <t>CW</t>
  </si>
  <si>
    <t>II</t>
  </si>
  <si>
    <t>IIW</t>
  </si>
  <si>
    <t>IO</t>
  </si>
  <si>
    <t>IOW</t>
  </si>
  <si>
    <t>Weighted Sum (Iafm)</t>
  </si>
  <si>
    <t>I(afm) = the Index of Performance</t>
  </si>
  <si>
    <t>Factor2</t>
  </si>
  <si>
    <t>SS Loadings</t>
  </si>
  <si>
    <t>Proportion Var</t>
  </si>
  <si>
    <t>Cumulative Var</t>
  </si>
  <si>
    <t>Get variance of each factors</t>
  </si>
  <si>
    <t>% of factor1</t>
  </si>
  <si>
    <t>% of factor2</t>
  </si>
  <si>
    <t>f(F1)</t>
  </si>
  <si>
    <t>f(F2)</t>
  </si>
  <si>
    <t>Parameters</t>
  </si>
  <si>
    <t>k =100</t>
  </si>
  <si>
    <t>Afly Weights</t>
  </si>
  <si>
    <t>Afly Weight %</t>
  </si>
  <si>
    <t>Correlation Coefficient</t>
  </si>
  <si>
    <t>Weightage Determination - Factor Analysis/Multiple Factor Analysis</t>
  </si>
  <si>
    <t>REFERENCES</t>
  </si>
  <si>
    <t xml:space="preserve">
* Correspondence: momargo@eio.upv.es
Received: 24 December 2019; Accepted: 24 January 2020; Published: 27 January 2020
Facultad de Ingeniería, Universidad del Magdalena, Santa Marta 470004, Colombia; dvisbal@unimagdalena.edu.co
Centre for Quality and Change Management, Universitat Politècnica de València, 46022 València, Spain Facultad de Ciencias de la Educación, Universidad del Magdalena, Santa Marta 470004, Colombia; reescorcia@unimagdalena.edu.co Received: 24 December 2019; Accepted: 24 January 2020; Published: 27 January 2020
</t>
  </si>
  <si>
    <r>
      <t xml:space="preserve">IAFM </t>
    </r>
    <r>
      <rPr>
        <sz val="18"/>
        <color theme="1"/>
        <rFont val="CMR10"/>
      </rPr>
      <t xml:space="preserve">= </t>
    </r>
    <r>
      <rPr>
        <sz val="18"/>
        <color theme="1"/>
        <rFont val="URWPalladioL"/>
      </rPr>
      <t>0.36</t>
    </r>
    <r>
      <rPr>
        <sz val="18"/>
        <color theme="1"/>
        <rFont val="Pxsy"/>
      </rPr>
      <t xml:space="preserve">∗ </t>
    </r>
    <r>
      <rPr>
        <i/>
        <sz val="18"/>
        <color theme="1"/>
        <rFont val="URWPalladioL"/>
      </rPr>
      <t>f</t>
    </r>
    <r>
      <rPr>
        <sz val="18"/>
        <color theme="1"/>
        <rFont val="CMR10"/>
      </rPr>
      <t>(</t>
    </r>
    <r>
      <rPr>
        <i/>
        <sz val="18"/>
        <color theme="1"/>
        <rFont val="URWPalladioL"/>
      </rPr>
      <t>F</t>
    </r>
    <r>
      <rPr>
        <sz val="18"/>
        <color theme="1"/>
        <rFont val="URWPalladioL"/>
      </rPr>
      <t>1</t>
    </r>
    <r>
      <rPr>
        <sz val="18"/>
        <color theme="1"/>
        <rFont val="CMR10"/>
      </rPr>
      <t>)+</t>
    </r>
    <r>
      <rPr>
        <sz val="18"/>
        <color theme="1"/>
        <rFont val="URWPalladioL"/>
      </rPr>
      <t>0.29</t>
    </r>
    <r>
      <rPr>
        <sz val="18"/>
        <color theme="1"/>
        <rFont val="Pxsy"/>
      </rPr>
      <t xml:space="preserve">∗ </t>
    </r>
    <r>
      <rPr>
        <i/>
        <sz val="18"/>
        <color theme="1"/>
        <rFont val="URWPalladioL"/>
      </rPr>
      <t>f</t>
    </r>
    <r>
      <rPr>
        <sz val="18"/>
        <color theme="1"/>
        <rFont val="CMR10"/>
      </rPr>
      <t>(</t>
    </r>
    <r>
      <rPr>
        <i/>
        <sz val="18"/>
        <color theme="1"/>
        <rFont val="URWPalladioL"/>
      </rPr>
      <t>F</t>
    </r>
    <r>
      <rPr>
        <sz val="18"/>
        <color theme="1"/>
        <rFont val="URWPalladioL"/>
      </rPr>
      <t>2</t>
    </r>
    <r>
      <rPr>
        <sz val="18"/>
        <color theme="1"/>
        <rFont val="CMR10"/>
      </rPr>
      <t xml:space="preserve">) </t>
    </r>
  </si>
  <si>
    <r>
      <rPr>
        <sz val="12"/>
        <color rgb="FFFF0000"/>
        <rFont val="Calibri (Body)"/>
      </rPr>
      <t xml:space="preserve">1) </t>
    </r>
    <r>
      <rPr>
        <sz val="12"/>
        <color theme="1"/>
        <rFont val="Calibri"/>
        <family val="2"/>
        <scheme val="minor"/>
      </rPr>
      <t>Article
Exploring University Performance through Multiple Factor Analysis: A Case Study
Delimiro Visbal-Cadavid 1, Mónica Martínez-Gómez 2,* and Rolando Escorcia-Caballero 3</t>
    </r>
  </si>
  <si>
    <r>
      <rPr>
        <sz val="12"/>
        <color rgb="FFFF0000"/>
        <rFont val="Calibri (Body)"/>
      </rPr>
      <t>2)</t>
    </r>
    <r>
      <rPr>
        <sz val="12"/>
        <color theme="1"/>
        <rFont val="Calibri"/>
        <family val="2"/>
        <scheme val="minor"/>
      </rPr>
      <t xml:space="preserve"> Calsamiglia,   Exponential Transformation f(Fi)</t>
    </r>
  </si>
  <si>
    <r>
      <rPr>
        <sz val="12"/>
        <color rgb="FFFF0000"/>
        <rFont val="Calibri (Body)"/>
      </rPr>
      <t>3)</t>
    </r>
    <r>
      <rPr>
        <sz val="12"/>
        <color theme="1"/>
        <rFont val="Calibri"/>
        <family val="2"/>
        <scheme val="minor"/>
      </rPr>
      <t xml:space="preserve"> García and Abascal</t>
    </r>
  </si>
  <si>
    <r>
      <t>4)</t>
    </r>
    <r>
      <rPr>
        <sz val="12"/>
        <color theme="1"/>
        <rFont val="Calibri (Body)"/>
      </rPr>
      <t>Avinash Navlani, https://www.datacamp.com/community/tutorials/introduction-factor-analysis</t>
    </r>
  </si>
  <si>
    <t>1) Adequacy test( Bartlett's test) was performed and based on the result, our dataset passed the test.</t>
  </si>
  <si>
    <t>2) Factor 1 and Factor 2 found through Factor Analysis using Python</t>
  </si>
  <si>
    <t>3) The variances of Factor 1 and Factor 2 found through Factor analysis using Python</t>
  </si>
  <si>
    <t>4) Transformed values of Factor1 and Factor 2 found through f(Fi) formula.</t>
  </si>
  <si>
    <t>5)  the Index of Performance formula used to obtein Weighted Sum.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</si>
</sst>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3" formatCode="_(* #,##0.00_);_(* \(#,##0.00\);_(* &quot;-&quot;??_);_(@_)"/>
  </numFmts>
  <fonts count="18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FF0000"/>
      <name val="Calibri"/>
      <family val="2"/>
      <scheme val="minor"/>
    </font>
    <font>
      <b/>
      <sz val="12"/>
      <color theme="0"/>
      <name val="Arial"/>
      <family val="2"/>
    </font>
    <font>
      <sz val="12"/>
      <color theme="1"/>
      <name val="Arial"/>
      <family val="2"/>
    </font>
    <font>
      <sz val="12"/>
      <color theme="0"/>
      <name val="Arial"/>
      <family val="2"/>
    </font>
    <font>
      <sz val="16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i/>
      <sz val="18"/>
      <color theme="1"/>
      <name val="URWPalladioL"/>
    </font>
    <font>
      <sz val="18"/>
      <color theme="1"/>
      <name val="CMR10"/>
    </font>
    <font>
      <sz val="18"/>
      <color theme="1"/>
      <name val="URWPalladioL"/>
    </font>
    <font>
      <sz val="18"/>
      <color theme="1"/>
      <name val="Pxsy"/>
    </font>
    <font>
      <b/>
      <sz val="12"/>
      <color theme="0"/>
      <name val="Calibri"/>
      <family val="2"/>
      <scheme val="minor"/>
    </font>
    <font>
      <sz val="8"/>
      <name val="Calibri"/>
      <family val="2"/>
      <scheme val="minor"/>
    </font>
    <font>
      <sz val="24"/>
      <color rgb="FFFF0000"/>
      <name val="Calibri"/>
      <family val="2"/>
      <scheme val="minor"/>
    </font>
    <font>
      <sz val="12"/>
      <color rgb="FFFF0000"/>
      <name val="Calibri (Body)"/>
    </font>
    <font>
      <sz val="12"/>
      <color theme="1"/>
      <name val="Calibri (Body)"/>
    </font>
  </fonts>
  <fills count="9">
    <fill>
      <patternFill patternType="none"/>
    </fill>
    <fill>
      <patternFill patternType="gray125"/>
    </fill>
    <fill>
      <patternFill patternType="solid">
        <fgColor theme="4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4"/>
        <bgColor theme="4"/>
      </patternFill>
    </fill>
    <fill>
      <patternFill patternType="solid">
        <fgColor rgb="FFC00000"/>
        <bgColor indexed="64"/>
      </patternFill>
    </fill>
  </fills>
  <borders count="4">
    <border>
      <left/>
      <right/>
      <top/>
      <bottom/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46">
    <xf numFmtId="0" fontId="0" fillId="0" borderId="0" xfId="0"/>
    <xf numFmtId="0" fontId="2" fillId="0" borderId="0" xfId="0" applyFont="1"/>
    <xf numFmtId="9" fontId="0" fillId="0" borderId="0" xfId="1" applyFont="1"/>
    <xf numFmtId="9" fontId="0" fillId="0" borderId="0" xfId="0" applyNumberFormat="1"/>
    <xf numFmtId="0" fontId="4" fillId="2" borderId="0" xfId="0" applyFont="1" applyFill="1" applyAlignment="1">
      <alignment horizontal="left" vertical="center" wrapText="1"/>
    </xf>
    <xf numFmtId="0" fontId="4" fillId="3" borderId="0" xfId="0" applyFont="1" applyFill="1" applyAlignment="1">
      <alignment horizontal="left" vertical="center" wrapText="1"/>
    </xf>
    <xf numFmtId="0" fontId="5" fillId="3" borderId="0" xfId="0" applyFont="1" applyFill="1"/>
    <xf numFmtId="0" fontId="6" fillId="2" borderId="0" xfId="0" applyFont="1" applyFill="1" applyAlignment="1">
      <alignment horizontal="left" vertical="center" wrapText="1"/>
    </xf>
    <xf numFmtId="0" fontId="6" fillId="3" borderId="0" xfId="0" applyFont="1" applyFill="1" applyAlignment="1">
      <alignment horizontal="left" vertical="center" wrapText="1"/>
    </xf>
    <xf numFmtId="0" fontId="6" fillId="3" borderId="0" xfId="0" applyFont="1" applyFill="1"/>
    <xf numFmtId="0" fontId="6" fillId="2" borderId="0" xfId="0" applyFont="1" applyFill="1" applyAlignment="1">
      <alignment horizontal="center" vertical="center" wrapText="1"/>
    </xf>
    <xf numFmtId="0" fontId="6" fillId="3" borderId="0" xfId="0" applyFont="1" applyFill="1" applyAlignment="1">
      <alignment horizontal="center" vertical="center" wrapText="1"/>
    </xf>
    <xf numFmtId="0" fontId="4" fillId="2" borderId="0" xfId="0" applyFont="1" applyFill="1" applyAlignment="1">
      <alignment horizontal="center" vertical="center" wrapText="1"/>
    </xf>
    <xf numFmtId="0" fontId="4" fillId="3" borderId="0" xfId="0" applyFont="1" applyFill="1" applyAlignment="1">
      <alignment horizontal="center" vertical="center" wrapText="1"/>
    </xf>
    <xf numFmtId="0" fontId="4" fillId="3" borderId="0" xfId="0" applyFont="1" applyFill="1"/>
    <xf numFmtId="0" fontId="2" fillId="0" borderId="0" xfId="0" applyFont="1" applyAlignment="1">
      <alignment horizontal="center"/>
    </xf>
    <xf numFmtId="0" fontId="3" fillId="0" borderId="0" xfId="0" applyFont="1"/>
    <xf numFmtId="0" fontId="0" fillId="4" borderId="0" xfId="0" applyFill="1"/>
    <xf numFmtId="43" fontId="0" fillId="0" borderId="0" xfId="2" applyFont="1"/>
    <xf numFmtId="43" fontId="0" fillId="0" borderId="0" xfId="0" applyNumberFormat="1"/>
    <xf numFmtId="0" fontId="0" fillId="0" borderId="0" xfId="0" applyFill="1"/>
    <xf numFmtId="0" fontId="8" fillId="0" borderId="0" xfId="0" applyFont="1"/>
    <xf numFmtId="0" fontId="9" fillId="0" borderId="0" xfId="0" applyFont="1"/>
    <xf numFmtId="0" fontId="7" fillId="0" borderId="0" xfId="0" applyFont="1"/>
    <xf numFmtId="43" fontId="0" fillId="0" borderId="0" xfId="1" applyNumberFormat="1" applyFont="1"/>
    <xf numFmtId="43" fontId="0" fillId="6" borderId="1" xfId="2" applyNumberFormat="1" applyFont="1" applyFill="1" applyBorder="1"/>
    <xf numFmtId="43" fontId="0" fillId="0" borderId="1" xfId="2" applyNumberFormat="1" applyFont="1" applyBorder="1"/>
    <xf numFmtId="0" fontId="2" fillId="0" borderId="0" xfId="0" applyFont="1" applyAlignment="1">
      <alignment horizontal="center" wrapText="1"/>
    </xf>
    <xf numFmtId="0" fontId="2" fillId="5" borderId="0" xfId="0" applyFont="1" applyFill="1" applyAlignment="1">
      <alignment horizontal="center" wrapText="1"/>
    </xf>
    <xf numFmtId="0" fontId="13" fillId="7" borderId="2" xfId="0" applyFont="1" applyFill="1" applyBorder="1" applyAlignment="1">
      <alignment horizontal="center" wrapText="1"/>
    </xf>
    <xf numFmtId="0" fontId="2" fillId="6" borderId="2" xfId="0" applyFont="1" applyFill="1" applyBorder="1"/>
    <xf numFmtId="0" fontId="2" fillId="0" borderId="2" xfId="0" applyFont="1" applyBorder="1"/>
    <xf numFmtId="0" fontId="13" fillId="7" borderId="3" xfId="0" applyFont="1" applyFill="1" applyBorder="1" applyAlignment="1">
      <alignment horizontal="center" wrapText="1"/>
    </xf>
    <xf numFmtId="9" fontId="0" fillId="6" borderId="3" xfId="1" applyNumberFormat="1" applyFont="1" applyFill="1" applyBorder="1"/>
    <xf numFmtId="9" fontId="0" fillId="0" borderId="3" xfId="1" applyNumberFormat="1" applyFont="1" applyBorder="1"/>
    <xf numFmtId="9" fontId="0" fillId="6" borderId="1" xfId="1" applyNumberFormat="1" applyFont="1" applyFill="1" applyBorder="1"/>
    <xf numFmtId="9" fontId="0" fillId="0" borderId="1" xfId="1" applyNumberFormat="1" applyFont="1" applyBorder="1"/>
    <xf numFmtId="0" fontId="7" fillId="8" borderId="0" xfId="0" applyFont="1" applyFill="1" applyAlignment="1">
      <alignment vertical="center"/>
    </xf>
    <xf numFmtId="0" fontId="0" fillId="8" borderId="0" xfId="0" applyFill="1" applyAlignment="1"/>
    <xf numFmtId="0" fontId="0" fillId="8" borderId="0" xfId="0" applyFill="1"/>
    <xf numFmtId="0" fontId="15" fillId="0" borderId="0" xfId="0" applyFont="1"/>
    <xf numFmtId="0" fontId="16" fillId="0" borderId="0" xfId="0" applyFont="1"/>
    <xf numFmtId="0" fontId="0" fillId="0" borderId="0" xfId="0" applyBorder="1" applyAlignment="1">
      <alignment horizontal="left" wrapText="1"/>
    </xf>
    <xf numFmtId="0" fontId="0" fillId="0" borderId="0" xfId="0" applyAlignment="1">
      <alignment horizontal="left"/>
    </xf>
    <xf numFmtId="0" fontId="0" fillId="0" borderId="0" xfId="0" applyBorder="1" applyAlignment="1">
      <alignment horizontal="left" vertical="center" wrapText="1"/>
    </xf>
    <xf numFmtId="0" fontId="0" fillId="0" borderId="0" xfId="0" applyBorder="1" applyAlignment="1">
      <alignment horizontal="left" vertical="center"/>
    </xf>
  </cellXfs>
  <cellStyles count="3">
    <cellStyle name="Comma" xfId="2" builtinId="3"/>
    <cellStyle name="Normal" xfId="0" builtinId="0"/>
    <cellStyle name="Percent" xfId="1" builtinId="5"/>
  </cellStyles>
  <dxfs count="10"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numFmt numFmtId="35" formatCode="_(* #,##0.00_);_(* \(#,##0.00\);_(* &quot;-&quot;??_);_(@_)"/>
    </dxf>
    <dxf>
      <numFmt numFmtId="0" formatCode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1"/>
        <name val="Calibri"/>
        <family val="2"/>
        <scheme val="minor"/>
      </font>
      <alignment horizontal="center" vertical="bottom" textRotation="0" wrapText="0" indent="0" justifyLastLine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tiff"/><Relationship Id="rId1" Type="http://schemas.openxmlformats.org/officeDocument/2006/relationships/image" Target="../media/image1.tif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571500</xdr:colOff>
      <xdr:row>4</xdr:row>
      <xdr:rowOff>139700</xdr:rowOff>
    </xdr:from>
    <xdr:to>
      <xdr:col>6</xdr:col>
      <xdr:colOff>76200</xdr:colOff>
      <xdr:row>14</xdr:row>
      <xdr:rowOff>266700</xdr:rowOff>
    </xdr:to>
    <xdr:cxnSp macro="">
      <xdr:nvCxnSpPr>
        <xdr:cNvPr id="3" name="Straight Arrow Connector 2">
          <a:extLst>
            <a:ext uri="{FF2B5EF4-FFF2-40B4-BE49-F238E27FC236}">
              <a16:creationId xmlns:a16="http://schemas.microsoft.com/office/drawing/2014/main" id="{240A38BF-4A36-1147-A829-F56897A140DA}"/>
            </a:ext>
          </a:extLst>
        </xdr:cNvPr>
        <xdr:cNvCxnSpPr/>
      </xdr:nvCxnSpPr>
      <xdr:spPr>
        <a:xfrm>
          <a:off x="4025900" y="1168400"/>
          <a:ext cx="355600" cy="2476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609600</xdr:colOff>
      <xdr:row>4</xdr:row>
      <xdr:rowOff>177800</xdr:rowOff>
    </xdr:from>
    <xdr:to>
      <xdr:col>6</xdr:col>
      <xdr:colOff>76200</xdr:colOff>
      <xdr:row>14</xdr:row>
      <xdr:rowOff>292100</xdr:rowOff>
    </xdr:to>
    <xdr:cxnSp macro="">
      <xdr:nvCxnSpPr>
        <xdr:cNvPr id="5" name="Straight Arrow Connector 4">
          <a:extLst>
            <a:ext uri="{FF2B5EF4-FFF2-40B4-BE49-F238E27FC236}">
              <a16:creationId xmlns:a16="http://schemas.microsoft.com/office/drawing/2014/main" id="{5F9A7FFE-83DA-4B45-A899-A14DC33FBA75}"/>
            </a:ext>
          </a:extLst>
        </xdr:cNvPr>
        <xdr:cNvCxnSpPr/>
      </xdr:nvCxnSpPr>
      <xdr:spPr>
        <a:xfrm>
          <a:off x="2489200" y="1206500"/>
          <a:ext cx="1892300" cy="2463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50800</xdr:colOff>
      <xdr:row>14</xdr:row>
      <xdr:rowOff>25399</xdr:rowOff>
    </xdr:from>
    <xdr:to>
      <xdr:col>1</xdr:col>
      <xdr:colOff>0</xdr:colOff>
      <xdr:row>17</xdr:row>
      <xdr:rowOff>175088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EA06A4C-B571-6F4A-8DFA-001CDB019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00" y="4025899"/>
          <a:ext cx="3403600" cy="86088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12</xdr:row>
      <xdr:rowOff>38100</xdr:rowOff>
    </xdr:from>
    <xdr:to>
      <xdr:col>0</xdr:col>
      <xdr:colOff>3327400</xdr:colOff>
      <xdr:row>13</xdr:row>
      <xdr:rowOff>5009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37B8CAB-0422-2A40-863C-4B98505B7B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794000"/>
          <a:ext cx="3327400" cy="79240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2232660</xdr:colOff>
      <xdr:row>0</xdr:row>
      <xdr:rowOff>0</xdr:rowOff>
    </xdr:from>
    <xdr:to>
      <xdr:col>10</xdr:col>
      <xdr:colOff>0</xdr:colOff>
      <xdr:row>1</xdr:row>
      <xdr:rowOff>7620</xdr:rowOff>
    </xdr:to>
    <xdr:sp macro="" textlink="">
      <xdr:nvSpPr>
        <xdr:cNvPr id="2" name="Ribbon: Tilted Up 3">
          <a:extLst>
            <a:ext uri="{FF2B5EF4-FFF2-40B4-BE49-F238E27FC236}">
              <a16:creationId xmlns:a16="http://schemas.microsoft.com/office/drawing/2014/main" id="{C7AD0855-D74D-8E48-BB2B-93F85BDC5F37}"/>
            </a:ext>
          </a:extLst>
        </xdr:cNvPr>
        <xdr:cNvSpPr/>
      </xdr:nvSpPr>
      <xdr:spPr>
        <a:xfrm>
          <a:off x="18158460" y="0"/>
          <a:ext cx="27940" cy="287020"/>
        </a:xfrm>
        <a:prstGeom prst="ribbon2">
          <a:avLst/>
        </a:prstGeom>
        <a:effectLst>
          <a:outerShdw blurRad="50800" dist="38100" dir="16200000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200" b="1">
              <a:solidFill>
                <a:schemeClr val="bg1"/>
              </a:solidFill>
            </a:rPr>
            <a:t>AFly</a:t>
          </a:r>
        </a:p>
      </xdr:txBody>
    </xdr:sp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FA71BFC2-B248-B349-8780-CCA50F197669}" name="Table2" displayName="Table2" ref="A4:J10" totalsRowShown="0" headerRowDxfId="9" dataDxfId="8" dataCellStyle="Percent">
  <tableColumns count="10">
    <tableColumn id="1" xr3:uid="{F44FC599-996C-D240-8ACD-825CF55616AE}" name="Parameters" dataDxfId="7"/>
    <tableColumn id="2" xr3:uid="{846A2BFF-E2EA-B948-B6AA-775493A2137E}" name="Factor1"/>
    <tableColumn id="3" xr3:uid="{6C65E68F-03DA-DB43-9668-1C093DCD8479}" name="% of factor1" dataDxfId="6" dataCellStyle="Percent"/>
    <tableColumn id="4" xr3:uid="{0E1B3B89-51E5-7148-9239-8ECBA2C043D1}" name="f(F1)" dataDxfId="5" dataCellStyle="Percent"/>
    <tableColumn id="5" xr3:uid="{A94DD93D-83D4-344F-B5C6-2DDDE8A81AC3}" name="Factor 2"/>
    <tableColumn id="6" xr3:uid="{A186A80F-C1F5-A14F-B6A3-039DE7904B8E}" name="% of factor2" dataDxfId="4" dataCellStyle="Percent"/>
    <tableColumn id="7" xr3:uid="{34512FFD-AD90-7044-B59C-F555E9AED27A}" name="f(F2)" dataDxfId="3" dataCellStyle="Percent"/>
    <tableColumn id="8" xr3:uid="{EBDCB026-96AE-F94E-9641-6D073068F7E7}" name="Weighted Sum (Iafm)" dataDxfId="2">
      <calculatedColumnFormula xml:space="preserve"> 0.36*D5 + 0.66*G5</calculatedColumnFormula>
    </tableColumn>
    <tableColumn id="9" xr3:uid="{AF586AD9-1D3A-450D-8118-41519F14CCBF}" name="Afly Weights" dataDxfId="1" dataCellStyle="Percent">
      <calculatedColumnFormula>(H5/$H$10)</calculatedColumnFormula>
    </tableColumn>
    <tableColumn id="10" xr3:uid="{5987443C-EA04-4AFA-B638-85AD7777BFFA}" name="Afly Weight %" dataDxfId="0" dataCellStyle="Percen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D709B9-267F-024C-8B36-27F1281D5918}">
  <dimension ref="A1:N28"/>
  <sheetViews>
    <sheetView tabSelected="1" topLeftCell="A20" workbookViewId="0">
      <selection activeCell="P21" sqref="P21"/>
    </sheetView>
  </sheetViews>
  <sheetFormatPr baseColWidth="10" defaultColWidth="11.1640625" defaultRowHeight="16"/>
  <cols>
    <col min="1" max="1" width="45.33203125" customWidth="1"/>
    <col min="2" max="2" width="11.1640625" customWidth="1"/>
    <col min="3" max="3" width="0.1640625" hidden="1" customWidth="1"/>
    <col min="4" max="4" width="9.5" customWidth="1"/>
    <col min="5" max="5" width="11.1640625" customWidth="1"/>
    <col min="6" max="6" width="17.83203125" hidden="1" customWidth="1"/>
    <col min="8" max="8" width="18.1640625" customWidth="1"/>
    <col min="9" max="9" width="18.5" customWidth="1"/>
    <col min="10" max="10" width="7" hidden="1" customWidth="1"/>
    <col min="11" max="11" width="19.33203125" customWidth="1"/>
    <col min="12" max="12" width="14.6640625" customWidth="1"/>
  </cols>
  <sheetData>
    <row r="1" spans="1:14" ht="16" customHeight="1">
      <c r="A1" s="37" t="s">
        <v>34</v>
      </c>
      <c r="B1" s="37"/>
      <c r="C1" s="37"/>
      <c r="D1" s="37"/>
      <c r="E1" s="37"/>
      <c r="F1" s="37"/>
      <c r="G1" s="37"/>
      <c r="H1" s="38"/>
      <c r="I1" s="39"/>
    </row>
    <row r="2" spans="1:14" ht="16" customHeight="1">
      <c r="A2" s="37"/>
      <c r="B2" s="37"/>
      <c r="C2" s="37"/>
      <c r="D2" s="37"/>
      <c r="E2" s="37"/>
      <c r="F2" s="37"/>
      <c r="G2" s="37"/>
      <c r="H2" s="38"/>
      <c r="I2" s="39"/>
      <c r="L2" s="16" t="s">
        <v>24</v>
      </c>
      <c r="M2" s="16"/>
    </row>
    <row r="4" spans="1:14" ht="33.5" customHeight="1">
      <c r="A4" s="27" t="s">
        <v>29</v>
      </c>
      <c r="B4" s="27" t="s">
        <v>0</v>
      </c>
      <c r="C4" s="28" t="s">
        <v>25</v>
      </c>
      <c r="D4" s="27" t="s">
        <v>27</v>
      </c>
      <c r="E4" s="27" t="s">
        <v>1</v>
      </c>
      <c r="F4" s="28" t="s">
        <v>26</v>
      </c>
      <c r="G4" s="27" t="s">
        <v>28</v>
      </c>
      <c r="H4" s="27" t="s">
        <v>18</v>
      </c>
      <c r="I4" s="27" t="s">
        <v>31</v>
      </c>
      <c r="J4" s="15" t="s">
        <v>32</v>
      </c>
      <c r="K4" s="15"/>
      <c r="L4" s="1"/>
      <c r="M4" s="1" t="s">
        <v>0</v>
      </c>
      <c r="N4" s="1" t="s">
        <v>20</v>
      </c>
    </row>
    <row r="5" spans="1:14">
      <c r="A5" s="1" t="s">
        <v>3</v>
      </c>
      <c r="B5">
        <v>0.80410400000000004</v>
      </c>
      <c r="C5" s="2">
        <f>B5/$B$10</f>
        <v>0.30174275179314836</v>
      </c>
      <c r="D5" s="18">
        <v>99.98</v>
      </c>
      <c r="E5">
        <v>0.37757099999999999</v>
      </c>
      <c r="F5" s="2">
        <f>E5/$E$10</f>
        <v>0.15661608607245875</v>
      </c>
      <c r="G5" s="18">
        <v>65.808000000000007</v>
      </c>
      <c r="H5" s="19">
        <f xml:space="preserve"> 0.36*D5 + 0.29*G5</f>
        <v>55.077120000000008</v>
      </c>
      <c r="I5" s="24">
        <f>(H5/$H$10)</f>
        <v>0.23705552347592188</v>
      </c>
      <c r="J5" s="2"/>
      <c r="K5" s="2"/>
      <c r="L5" s="1" t="s">
        <v>21</v>
      </c>
      <c r="M5">
        <v>1.8011140000000001</v>
      </c>
      <c r="N5">
        <v>1.479347</v>
      </c>
    </row>
    <row r="6" spans="1:14">
      <c r="A6" s="1" t="s">
        <v>4</v>
      </c>
      <c r="B6">
        <v>0.87980499999999995</v>
      </c>
      <c r="C6" s="2">
        <f>B6/$B$10</f>
        <v>0.33014980865829652</v>
      </c>
      <c r="D6" s="18">
        <v>79.209999999999994</v>
      </c>
      <c r="E6">
        <v>0.48815799999999998</v>
      </c>
      <c r="F6" s="2">
        <f>E6/$E$10</f>
        <v>0.20248746684718719</v>
      </c>
      <c r="G6" s="18">
        <v>69.369</v>
      </c>
      <c r="H6" s="19">
        <f xml:space="preserve"> 0.36*D6 + 0.29*G6</f>
        <v>48.632609999999993</v>
      </c>
      <c r="I6" s="24">
        <f t="shared" ref="I6:I10" si="0">(H6/$H$10)</f>
        <v>0.20931793132157872</v>
      </c>
      <c r="J6" s="2"/>
      <c r="K6" s="2"/>
      <c r="L6" s="1" t="s">
        <v>22</v>
      </c>
      <c r="M6" s="17">
        <v>0.36022300000000002</v>
      </c>
      <c r="N6" s="17">
        <v>0.29586899999999999</v>
      </c>
    </row>
    <row r="7" spans="1:14">
      <c r="A7" s="1" t="s">
        <v>5</v>
      </c>
      <c r="B7">
        <v>0.26419999999999999</v>
      </c>
      <c r="C7" s="2">
        <f>B7/$B$10</f>
        <v>9.914194559876556E-2</v>
      </c>
      <c r="D7" s="18">
        <v>61.81</v>
      </c>
      <c r="E7">
        <v>0.80355900000000002</v>
      </c>
      <c r="F7" s="2">
        <f>E7/$E$10</f>
        <v>0.33331549697487067</v>
      </c>
      <c r="G7" s="18">
        <v>77.753</v>
      </c>
      <c r="H7" s="19">
        <f xml:space="preserve"> 0.36*D7 + 0.29*G7</f>
        <v>44.799970000000002</v>
      </c>
      <c r="I7" s="24">
        <f t="shared" si="0"/>
        <v>0.19282199831900423</v>
      </c>
      <c r="J7" s="2"/>
      <c r="K7" s="2"/>
      <c r="L7" s="1" t="s">
        <v>23</v>
      </c>
      <c r="M7" s="20">
        <v>0.36022300000000002</v>
      </c>
      <c r="N7" s="20">
        <v>0.65609200000000001</v>
      </c>
    </row>
    <row r="8" spans="1:14">
      <c r="A8" s="1" t="s">
        <v>6</v>
      </c>
      <c r="B8">
        <v>0.522393</v>
      </c>
      <c r="C8" s="2">
        <f>B8/$B$10</f>
        <v>0.1960297440846932</v>
      </c>
      <c r="D8" s="18">
        <v>70.570999999999998</v>
      </c>
      <c r="E8">
        <v>7.2550000000000003E-2</v>
      </c>
      <c r="F8" s="2">
        <f>E8/$E$10</f>
        <v>3.0093669917861495E-2</v>
      </c>
      <c r="G8" s="18">
        <v>53.74</v>
      </c>
      <c r="H8" s="19">
        <f xml:space="preserve"> 0.36*D8 + 0.29*G8</f>
        <v>40.990159999999996</v>
      </c>
      <c r="I8" s="24">
        <f t="shared" si="0"/>
        <v>0.17642432712824838</v>
      </c>
      <c r="J8" s="2"/>
      <c r="K8" s="2"/>
    </row>
    <row r="9" spans="1:14">
      <c r="A9" s="1" t="s">
        <v>7</v>
      </c>
      <c r="B9">
        <v>0.19436400000000001</v>
      </c>
      <c r="C9" s="2">
        <f>B9/$B$10</f>
        <v>7.2935749865096405E-2</v>
      </c>
      <c r="D9" s="18">
        <v>59.058</v>
      </c>
      <c r="E9">
        <v>0.66896800000000001</v>
      </c>
      <c r="F9" s="2">
        <f>E9/$E$10</f>
        <v>0.27748728018762192</v>
      </c>
      <c r="G9" s="18">
        <v>74.406000000000006</v>
      </c>
      <c r="H9" s="19">
        <f xml:space="preserve"> 0.36*D9 + 0.29*G9</f>
        <v>42.838619999999999</v>
      </c>
      <c r="I9" s="24">
        <f t="shared" si="0"/>
        <v>0.18438021975524674</v>
      </c>
      <c r="J9" s="2"/>
      <c r="K9" s="2"/>
    </row>
    <row r="10" spans="1:14">
      <c r="A10" s="1" t="s">
        <v>2</v>
      </c>
      <c r="B10">
        <f>SUM(B5:B9)</f>
        <v>2.664866</v>
      </c>
      <c r="C10" s="3">
        <f>SUM(C5:C9)</f>
        <v>1</v>
      </c>
      <c r="E10">
        <f>SUM(E5:E9)</f>
        <v>2.410806</v>
      </c>
      <c r="F10" s="3">
        <f>SUM(F5:F9)</f>
        <v>1</v>
      </c>
      <c r="G10" s="3"/>
      <c r="H10" s="19">
        <f>SUM(H5:H9)</f>
        <v>232.33848</v>
      </c>
      <c r="I10" s="24">
        <f t="shared" si="0"/>
        <v>1</v>
      </c>
      <c r="J10" s="2"/>
      <c r="K10" s="2"/>
    </row>
    <row r="12" spans="1:14" ht="24">
      <c r="A12" s="21" t="s">
        <v>19</v>
      </c>
    </row>
    <row r="13" spans="1:14" ht="65" customHeight="1"/>
    <row r="14" spans="1:14" ht="33.5" customHeight="1">
      <c r="A14" s="22" t="s">
        <v>37</v>
      </c>
      <c r="I14" s="29" t="s">
        <v>29</v>
      </c>
      <c r="K14" s="32" t="s">
        <v>31</v>
      </c>
      <c r="M14" t="s">
        <v>42</v>
      </c>
    </row>
    <row r="15" spans="1:14" ht="24">
      <c r="A15" s="21"/>
      <c r="B15" s="23" t="s">
        <v>30</v>
      </c>
      <c r="D15" s="25"/>
      <c r="I15" s="30" t="s">
        <v>3</v>
      </c>
      <c r="K15" s="33">
        <v>0.24</v>
      </c>
      <c r="M15" t="s">
        <v>43</v>
      </c>
    </row>
    <row r="16" spans="1:14">
      <c r="D16" s="26"/>
      <c r="G16" t="s">
        <v>33</v>
      </c>
      <c r="I16" s="31" t="s">
        <v>4</v>
      </c>
      <c r="K16" s="34">
        <v>0.21</v>
      </c>
      <c r="M16" t="s">
        <v>44</v>
      </c>
    </row>
    <row r="17" spans="1:13">
      <c r="D17" s="25"/>
      <c r="I17" s="30" t="s">
        <v>5</v>
      </c>
      <c r="K17" s="35">
        <v>0.19</v>
      </c>
      <c r="M17" t="s">
        <v>45</v>
      </c>
    </row>
    <row r="18" spans="1:13">
      <c r="D18" s="26"/>
      <c r="I18" s="31" t="s">
        <v>6</v>
      </c>
      <c r="K18" s="36">
        <v>0.18</v>
      </c>
      <c r="M18" t="s">
        <v>46</v>
      </c>
    </row>
    <row r="19" spans="1:13">
      <c r="D19" s="25"/>
      <c r="I19" s="30" t="s">
        <v>7</v>
      </c>
      <c r="K19" s="35">
        <v>0.18</v>
      </c>
    </row>
    <row r="20" spans="1:13">
      <c r="D20" s="19"/>
    </row>
    <row r="21" spans="1:13" ht="31">
      <c r="A21" s="40" t="s">
        <v>35</v>
      </c>
    </row>
    <row r="22" spans="1:13" ht="16" customHeight="1">
      <c r="A22" s="42" t="s">
        <v>38</v>
      </c>
      <c r="B22" s="42"/>
      <c r="C22" s="42"/>
      <c r="D22" s="42"/>
      <c r="E22" s="42"/>
      <c r="F22" s="42"/>
      <c r="G22" s="42"/>
      <c r="H22" s="42"/>
    </row>
    <row r="23" spans="1:13">
      <c r="A23" s="42"/>
      <c r="B23" s="42"/>
      <c r="C23" s="42"/>
      <c r="D23" s="42"/>
      <c r="E23" s="42"/>
      <c r="F23" s="42"/>
      <c r="G23" s="42"/>
      <c r="H23" s="42"/>
    </row>
    <row r="24" spans="1:13" ht="23" customHeight="1">
      <c r="A24" s="42"/>
      <c r="B24" s="42"/>
      <c r="C24" s="42"/>
      <c r="D24" s="42"/>
      <c r="E24" s="42"/>
      <c r="F24" s="42"/>
      <c r="G24" s="42"/>
      <c r="H24" s="42"/>
    </row>
    <row r="25" spans="1:13" ht="168" customHeight="1">
      <c r="A25" s="44" t="s">
        <v>36</v>
      </c>
      <c r="B25" s="45"/>
      <c r="C25" s="45"/>
      <c r="D25" s="45"/>
      <c r="E25" s="45"/>
      <c r="F25" s="45"/>
      <c r="G25" s="45"/>
      <c r="H25" s="45"/>
    </row>
    <row r="26" spans="1:13">
      <c r="A26" s="43" t="s">
        <v>39</v>
      </c>
      <c r="B26" s="43"/>
      <c r="C26" s="43"/>
      <c r="D26" s="43"/>
      <c r="E26" s="43"/>
      <c r="F26" s="43"/>
      <c r="G26" s="43"/>
      <c r="H26" s="43"/>
    </row>
    <row r="27" spans="1:13">
      <c r="A27" t="s">
        <v>40</v>
      </c>
    </row>
    <row r="28" spans="1:13">
      <c r="A28" s="41" t="s">
        <v>41</v>
      </c>
    </row>
  </sheetData>
  <mergeCells count="3">
    <mergeCell ref="A22:H24"/>
    <mergeCell ref="A26:H26"/>
    <mergeCell ref="A25:H25"/>
  </mergeCells>
  <phoneticPr fontId="14" type="noConversion"/>
  <pageMargins left="0.7" right="0.7" top="0.75" bottom="0.75" header="0.3" footer="0.3"/>
  <drawing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20DC39-22D2-0C44-8955-E5FDBE6F0493}">
  <dimension ref="A1:J14"/>
  <sheetViews>
    <sheetView workbookViewId="0">
      <selection activeCell="B7" sqref="B7"/>
    </sheetView>
  </sheetViews>
  <sheetFormatPr baseColWidth="10" defaultColWidth="11.1640625" defaultRowHeight="16"/>
  <sheetData>
    <row r="1" spans="1:10" ht="17">
      <c r="A1" s="4" t="s">
        <v>8</v>
      </c>
      <c r="B1" s="5" t="s">
        <v>9</v>
      </c>
      <c r="C1" s="4" t="s">
        <v>10</v>
      </c>
      <c r="D1" s="5" t="s">
        <v>11</v>
      </c>
      <c r="E1" s="4" t="s">
        <v>12</v>
      </c>
      <c r="F1" s="5" t="s">
        <v>13</v>
      </c>
      <c r="G1" s="4" t="s">
        <v>14</v>
      </c>
      <c r="H1" s="5" t="s">
        <v>15</v>
      </c>
      <c r="I1" s="4" t="s">
        <v>16</v>
      </c>
      <c r="J1" s="6" t="s">
        <v>17</v>
      </c>
    </row>
    <row r="2" spans="1:10">
      <c r="A2" s="7"/>
      <c r="B2" s="8"/>
      <c r="C2" s="7"/>
      <c r="D2" s="8"/>
      <c r="E2" s="7"/>
      <c r="F2" s="8"/>
      <c r="G2" s="7"/>
      <c r="H2" s="8"/>
      <c r="I2" s="7"/>
      <c r="J2" s="9"/>
    </row>
    <row r="3" spans="1:10">
      <c r="A3" s="10">
        <v>90.5</v>
      </c>
      <c r="B3" s="11"/>
      <c r="C3" s="10">
        <v>99.6</v>
      </c>
      <c r="D3" s="11">
        <v>0.1</v>
      </c>
      <c r="E3" s="10">
        <v>98.4</v>
      </c>
      <c r="F3" s="11"/>
      <c r="G3" s="10">
        <v>65.5</v>
      </c>
      <c r="H3" s="11"/>
      <c r="I3" s="10">
        <v>96.4</v>
      </c>
      <c r="J3" s="9"/>
    </row>
    <row r="4" spans="1:10">
      <c r="A4" s="10"/>
      <c r="B4" s="11"/>
      <c r="C4" s="10"/>
      <c r="D4" s="11"/>
      <c r="E4" s="10"/>
      <c r="F4" s="11"/>
      <c r="G4" s="10"/>
      <c r="H4" s="11"/>
      <c r="I4" s="10"/>
      <c r="J4" s="9"/>
    </row>
    <row r="5" spans="1:10">
      <c r="A5" s="10">
        <v>92.1</v>
      </c>
      <c r="B5" s="11"/>
      <c r="C5" s="10">
        <v>97.2</v>
      </c>
      <c r="D5" s="11">
        <v>0.2</v>
      </c>
      <c r="E5" s="10">
        <v>97.9</v>
      </c>
      <c r="F5" s="11"/>
      <c r="G5" s="10">
        <v>88</v>
      </c>
      <c r="H5" s="11"/>
      <c r="I5" s="10">
        <v>82.5</v>
      </c>
      <c r="J5" s="9"/>
    </row>
    <row r="6" spans="1:10">
      <c r="A6" s="10"/>
      <c r="B6" s="11"/>
      <c r="C6" s="10"/>
      <c r="D6" s="11"/>
      <c r="E6" s="10"/>
      <c r="F6" s="11"/>
      <c r="G6" s="10"/>
      <c r="H6" s="11"/>
      <c r="I6" s="10"/>
      <c r="J6" s="9"/>
    </row>
    <row r="7" spans="1:10">
      <c r="A7" s="10">
        <v>91.4</v>
      </c>
      <c r="B7" s="11"/>
      <c r="C7" s="10">
        <v>98.7</v>
      </c>
      <c r="D7" s="11">
        <v>0.2</v>
      </c>
      <c r="E7" s="10">
        <v>95.8</v>
      </c>
      <c r="F7" s="11"/>
      <c r="G7" s="10">
        <v>59.3</v>
      </c>
      <c r="H7" s="11"/>
      <c r="I7" s="10">
        <v>95</v>
      </c>
      <c r="J7" s="9"/>
    </row>
    <row r="8" spans="1:10">
      <c r="A8" s="10"/>
      <c r="B8" s="11"/>
      <c r="C8" s="10"/>
      <c r="D8" s="11"/>
      <c r="E8" s="10"/>
      <c r="F8" s="11"/>
      <c r="G8" s="10"/>
      <c r="H8" s="11"/>
      <c r="I8" s="10"/>
      <c r="J8" s="9"/>
    </row>
    <row r="9" spans="1:10">
      <c r="A9" s="10">
        <v>92.8</v>
      </c>
      <c r="B9" s="11"/>
      <c r="C9" s="10">
        <v>96.4</v>
      </c>
      <c r="D9" s="11">
        <v>0.1</v>
      </c>
      <c r="E9" s="10">
        <v>99.9</v>
      </c>
      <c r="F9" s="11"/>
      <c r="G9" s="10">
        <v>66.2</v>
      </c>
      <c r="H9" s="11"/>
      <c r="I9" s="10">
        <v>79.5</v>
      </c>
      <c r="J9" s="9"/>
    </row>
    <row r="10" spans="1:10">
      <c r="A10" s="10"/>
      <c r="B10" s="11"/>
      <c r="C10" s="10"/>
      <c r="D10" s="11"/>
      <c r="E10" s="10"/>
      <c r="F10" s="11"/>
      <c r="G10" s="10"/>
      <c r="H10" s="11"/>
      <c r="I10" s="10"/>
      <c r="J10" s="9"/>
    </row>
    <row r="11" spans="1:10">
      <c r="A11" s="10"/>
      <c r="B11" s="11"/>
      <c r="C11" s="10"/>
      <c r="D11" s="11"/>
      <c r="E11" s="10"/>
      <c r="F11" s="11"/>
      <c r="G11" s="10"/>
      <c r="H11" s="11"/>
      <c r="I11" s="10"/>
      <c r="J11" s="9"/>
    </row>
    <row r="12" spans="1:10">
      <c r="A12" s="12">
        <v>90.5</v>
      </c>
      <c r="B12" s="13"/>
      <c r="C12" s="12">
        <v>92.4</v>
      </c>
      <c r="D12" s="13">
        <v>0.1</v>
      </c>
      <c r="E12" s="12">
        <v>99.5</v>
      </c>
      <c r="F12" s="13"/>
      <c r="G12" s="12">
        <v>86.9</v>
      </c>
      <c r="H12" s="13"/>
      <c r="I12" s="12">
        <v>89</v>
      </c>
      <c r="J12" s="14"/>
    </row>
    <row r="13" spans="1:10">
      <c r="A13" s="12"/>
      <c r="B13" s="13"/>
      <c r="C13" s="12"/>
      <c r="D13" s="13"/>
      <c r="E13" s="12"/>
      <c r="F13" s="13"/>
      <c r="G13" s="12"/>
      <c r="H13" s="13"/>
      <c r="I13" s="12"/>
      <c r="J13" s="14"/>
    </row>
    <row r="14" spans="1:10">
      <c r="A14" s="10">
        <v>90.3</v>
      </c>
      <c r="B14" s="11"/>
      <c r="C14" s="10">
        <v>96.3</v>
      </c>
      <c r="D14" s="11">
        <v>0.2</v>
      </c>
      <c r="E14" s="10">
        <v>98.8</v>
      </c>
      <c r="F14" s="11"/>
      <c r="G14" s="10">
        <v>58.6</v>
      </c>
      <c r="H14" s="11"/>
      <c r="I14" s="10">
        <v>81.099999999999994</v>
      </c>
      <c r="J14" s="9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Weightage Determination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ECE IZGI</dc:creator>
  <cp:lastModifiedBy>ECE IZGI</cp:lastModifiedBy>
  <dcterms:created xsi:type="dcterms:W3CDTF">2020-07-10T05:11:11Z</dcterms:created>
  <dcterms:modified xsi:type="dcterms:W3CDTF">2020-07-23T03:51:21Z</dcterms:modified>
</cp:coreProperties>
</file>